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6732" windowHeight="394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<sst xmlns="http://schemas.openxmlformats.org/spreadsheetml/2006/main" count="207" uniqueCount="207">
  <si>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</si>
  <si>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</si>
  <si>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</si>
  <si>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</si>
  <si>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</si>
  <si>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</si>
  <si>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</si>
  <si>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</si>
  <si>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</si>
  <si>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</si>
  <si>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</si>
  <si>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</si>
  <si>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</si>
  <si>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</si>
  <si>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</si>
  <si>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1930 treated</t>
  </si>
  <si>
    <t>1931 treated</t>
  </si>
  <si>
    <t>1932 treated</t>
  </si>
  <si>
    <t>1933 treated</t>
  </si>
  <si>
    <t>1934 treated</t>
  </si>
  <si>
    <t>1935 treated</t>
  </si>
  <si>
    <t>1936 treated</t>
  </si>
  <si>
    <t>1937 treated</t>
  </si>
  <si>
    <t>1938 treated</t>
  </si>
  <si>
    <t>1939 treated</t>
  </si>
  <si>
    <t>1940 treated</t>
  </si>
  <si>
    <t>1941 treated</t>
  </si>
  <si>
    <t>1942 treated</t>
  </si>
  <si>
    <t>1943 treated</t>
  </si>
  <si>
    <t>1944 treated</t>
  </si>
  <si>
    <t>1945 treated</t>
  </si>
  <si>
    <t>1946 treated</t>
  </si>
  <si>
    <t>1947 treated</t>
  </si>
  <si>
    <t>1948 treated</t>
  </si>
  <si>
    <t>1949 treated</t>
  </si>
  <si>
    <t>1950 treated</t>
  </si>
  <si>
    <t>1951 treated</t>
  </si>
  <si>
    <t>1952 treated</t>
  </si>
  <si>
    <t>1953 treated</t>
  </si>
  <si>
    <t>1954 treated</t>
  </si>
  <si>
    <t>1955 treated</t>
  </si>
  <si>
    <t>1956 treated</t>
  </si>
  <si>
    <t>1957 treated</t>
  </si>
  <si>
    <t>1958 treated</t>
  </si>
  <si>
    <t>1959 treated</t>
  </si>
  <si>
    <t>1960 treated</t>
  </si>
  <si>
    <t>1930 no treat</t>
  </si>
  <si>
    <t>1931 no treat</t>
  </si>
  <si>
    <t>1932 no treat</t>
  </si>
  <si>
    <t>1933 no treat</t>
  </si>
  <si>
    <t>1934 no treat</t>
  </si>
  <si>
    <t>1935 no treat</t>
  </si>
  <si>
    <t>1936 no treat</t>
  </si>
  <si>
    <t>1937 no treat</t>
  </si>
  <si>
    <t>1938 no treat</t>
  </si>
  <si>
    <t>1939 no treat</t>
  </si>
  <si>
    <t>1940 no treat</t>
  </si>
  <si>
    <t>1941 no treat</t>
  </si>
  <si>
    <t>1942 no treat</t>
  </si>
  <si>
    <t>1943 no treat</t>
  </si>
  <si>
    <t>1944 no treat</t>
  </si>
  <si>
    <t>1945 no treat</t>
  </si>
  <si>
    <t>1946 no treat</t>
  </si>
  <si>
    <t>1947 no treat</t>
  </si>
  <si>
    <t>1948 no treat</t>
  </si>
  <si>
    <t>1949 no treat</t>
  </si>
  <si>
    <t>1950 no treat</t>
  </si>
  <si>
    <t>1951 no treat</t>
  </si>
  <si>
    <t>1952 no treat</t>
  </si>
  <si>
    <t>1953 no treat</t>
  </si>
  <si>
    <t>1954 no treat</t>
  </si>
  <si>
    <t>1955 no treat</t>
  </si>
  <si>
    <t>1956 no treat</t>
  </si>
  <si>
    <t>1957 no treat</t>
  </si>
  <si>
    <t>1958 no treat</t>
  </si>
  <si>
    <t>1959 no treat</t>
  </si>
  <si>
    <t>1960 no treat</t>
  </si>
  <si>
    <t>cell</t>
  </si>
  <si>
    <t>sample</t>
  </si>
  <si>
    <t>mass (mg)</t>
  </si>
  <si>
    <t>random</t>
  </si>
  <si>
    <t>original</t>
  </si>
  <si>
    <t>a02</t>
  </si>
  <si>
    <t>a03</t>
  </si>
  <si>
    <t>a04</t>
  </si>
  <si>
    <t>a05</t>
  </si>
  <si>
    <t>a06</t>
  </si>
  <si>
    <t>a07</t>
  </si>
  <si>
    <t>a08</t>
  </si>
  <si>
    <t>a09</t>
  </si>
  <si>
    <t>a01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</si>
  <si>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</si>
  <si>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</si>
  <si>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</si>
  <si>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</si>
  <si>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</si>
  <si>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</si>
  <si>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</si>
  <si>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</si>
  <si>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</si>
  <si>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c03</t>
  </si>
  <si>
    <t>c04</t>
  </si>
  <si>
    <t>c05</t>
  </si>
  <si>
    <t>c06</t>
  </si>
  <si>
    <t>c07</t>
  </si>
  <si>
    <t>c08</t>
  </si>
  <si>
    <t>c09</t>
  </si>
  <si>
    <t>c01</t>
  </si>
  <si>
    <t>c02</t>
  </si>
  <si>
    <t>d03</t>
  </si>
  <si>
    <t>d04</t>
  </si>
  <si>
    <t>d05</t>
  </si>
  <si>
    <t>d06</t>
  </si>
  <si>
    <t>d07</t>
  </si>
  <si>
    <t>d08</t>
  </si>
  <si>
    <t>d09</t>
  </si>
  <si>
    <t>d01</t>
  </si>
  <si>
    <t>d02</t>
  </si>
  <si>
    <t>e03</t>
  </si>
  <si>
    <t>e04</t>
  </si>
  <si>
    <t>e05</t>
  </si>
  <si>
    <t>e06</t>
  </si>
  <si>
    <t>e07</t>
  </si>
  <si>
    <t>e08</t>
  </si>
  <si>
    <t>e09</t>
  </si>
  <si>
    <t>e01</t>
  </si>
  <si>
    <t>e02</t>
  </si>
  <si>
    <t>f02</t>
  </si>
  <si>
    <t>f01</t>
  </si>
  <si>
    <t xml:space="preserve"> Sheppard a1</t>
  </si>
  <si>
    <t xml:space="preserve"> a2</t>
  </si>
  <si>
    <t xml:space="preserve"> a3</t>
  </si>
  <si>
    <t xml:space="preserve"> a4</t>
  </si>
  <si>
    <t xml:space="preserve"> a5</t>
  </si>
  <si>
    <t xml:space="preserve"> a6</t>
  </si>
  <si>
    <t xml:space="preserve"> a7</t>
  </si>
  <si>
    <t xml:space="preserve"> a8</t>
  </si>
  <si>
    <t xml:space="preserve"> a9</t>
  </si>
  <si>
    <t xml:space="preserve"> A10</t>
  </si>
  <si>
    <t xml:space="preserve"> A11</t>
  </si>
  <si>
    <t xml:space="preserve"> A12</t>
  </si>
  <si>
    <t>UCDavis</t>
  </si>
  <si>
    <t>µg N</t>
  </si>
  <si>
    <t>Delta N</t>
  </si>
  <si>
    <t xml:space="preserve"> b1</t>
  </si>
  <si>
    <t xml:space="preserve"> b2</t>
  </si>
  <si>
    <t xml:space="preserve"> b3</t>
  </si>
  <si>
    <t xml:space="preserve"> b4</t>
  </si>
  <si>
    <t xml:space="preserve"> b5</t>
  </si>
  <si>
    <t xml:space="preserve"> b6</t>
  </si>
  <si>
    <t xml:space="preserve"> b7</t>
  </si>
  <si>
    <t xml:space="preserve"> b8</t>
  </si>
  <si>
    <t xml:space="preserve"> B9</t>
  </si>
  <si>
    <t xml:space="preserve"> B10</t>
  </si>
  <si>
    <t xml:space="preserve"> B11</t>
  </si>
  <si>
    <t xml:space="preserve"> B12</t>
  </si>
  <si>
    <t xml:space="preserve"> c1</t>
  </si>
  <si>
    <t xml:space="preserve"> c2</t>
  </si>
  <si>
    <t xml:space="preserve"> c3</t>
  </si>
  <si>
    <t xml:space="preserve"> c4</t>
  </si>
  <si>
    <t xml:space="preserve"> c5</t>
  </si>
  <si>
    <t xml:space="preserve"> c6</t>
  </si>
  <si>
    <t xml:space="preserve"> c7</t>
  </si>
  <si>
    <t xml:space="preserve"> c8</t>
  </si>
  <si>
    <t xml:space="preserve"> c9</t>
  </si>
  <si>
    <t xml:space="preserve"> c10</t>
  </si>
  <si>
    <t xml:space="preserve"> c11</t>
  </si>
  <si>
    <t xml:space="preserve"> c12</t>
  </si>
  <si>
    <t xml:space="preserve"> d1</t>
  </si>
  <si>
    <t xml:space="preserve"> d2</t>
  </si>
  <si>
    <t xml:space="preserve"> d3</t>
  </si>
  <si>
    <t xml:space="preserve"> d4</t>
  </si>
  <si>
    <t xml:space="preserve"> d5</t>
  </si>
  <si>
    <t xml:space="preserve"> d6</t>
  </si>
  <si>
    <t xml:space="preserve"> d7</t>
  </si>
  <si>
    <t xml:space="preserve"> d8</t>
  </si>
  <si>
    <t xml:space="preserve"> d9</t>
  </si>
  <si>
    <t xml:space="preserve"> d10</t>
  </si>
  <si>
    <t xml:space="preserve"> d11</t>
  </si>
  <si>
    <t xml:space="preserve"> d12</t>
  </si>
  <si>
    <t xml:space="preserve"> e3</t>
  </si>
  <si>
    <t xml:space="preserve"> e4</t>
  </si>
  <si>
    <t xml:space="preserve"> e5</t>
  </si>
  <si>
    <t xml:space="preserve"> e6</t>
  </si>
  <si>
    <t xml:space="preserve"> e7</t>
  </si>
  <si>
    <t xml:space="preserve"> e8</t>
  </si>
  <si>
    <t xml:space="preserve"> e9</t>
  </si>
  <si>
    <t xml:space="preserve"> e10</t>
  </si>
  <si>
    <t xml:space="preserve"> e11</t>
  </si>
  <si>
    <t xml:space="preserve"> e12</t>
  </si>
  <si>
    <t xml:space="preserve"> f1</t>
  </si>
  <si>
    <t xml:space="preserve"> f2</t>
  </si>
  <si>
    <t>year</t>
  </si>
  <si>
    <t>%N spl</t>
  </si>
  <si>
    <t>%N</t>
  </si>
  <si>
    <t>treat eruption mean</t>
  </si>
  <si>
    <t>treat eruption stdev</t>
  </si>
  <si>
    <t>treat other mean</t>
  </si>
  <si>
    <t>treat other stdev</t>
  </si>
  <si>
    <t>notreat eruption stdev</t>
  </si>
  <si>
    <t>notreat other mean</t>
  </si>
  <si>
    <t>notreat other stdev</t>
  </si>
  <si>
    <t>notreat eruption mean</t>
  </si>
  <si>
    <t>treat all mean</t>
  </si>
  <si>
    <t>treat all stdev</t>
  </si>
  <si>
    <t>notreat all stdev</t>
  </si>
  <si>
    <t>notreat all 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</si>
</sst>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Paricutin PAA02 treated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%N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Sheet1!$D$2:$D$32</c:f>
              <c:numCache/>
            </c:numRef>
          </c:xVal>
          <c:yVal>
            <c:numRef>
              <c:f>Sheet1!$I$2:$I$32</c:f>
              <c:numCache/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%N spl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Sheet1!$D$2:$D$32</c:f>
              <c:numCache/>
            </c:numRef>
          </c:xVal>
          <c:yVal>
            <c:numRef>
              <c:f>Sheet1!$J$2:$J$32</c:f>
              <c:numCache/>
            </c:numRef>
          </c:yVal>
          <c:smooth val="0"/>
        </c:ser>
        <c:ser>
          <c:idx val="2"/>
          <c:order val="2"/>
          <c:tx>
            <c:v>43-52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Sheet1!$D$15:$D$24</c:f>
              <c:numCache/>
            </c:numRef>
          </c:xVal>
          <c:yVal>
            <c:numRef>
              <c:f>Sheet1!$I$15:$I$24</c:f>
              <c:numCache/>
            </c:numRef>
          </c:yVal>
          <c:smooth val="0"/>
        </c:ser>
        <c:ser>
          <c:idx val="3"/>
          <c:order val="3"/>
          <c:tx>
            <c:v>1930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Sheet1!$D$2</c:f>
              <c:numCache/>
            </c:numRef>
          </c:xVal>
          <c:yVal>
            <c:numRef>
              <c:f>Sheet1!$I$2</c:f>
              <c:numCache/>
            </c:numRef>
          </c:yVal>
          <c:smooth val="0"/>
        </c:ser>
        <c:axId val="43570974"/>
        <c:axId val="56594447"/>
      </c:scatterChart>
      <c:valAx>
        <c:axId val="43570974"/>
        <c:scaling>
          <c:orientation val="minMax"/>
          <c:max val="1960"/>
          <c:min val="1930"/>
        </c:scaling>
        <c:axPos val="b"/>
        <c:delete val="0"/>
        <c:numFmt formatCode="General" sourceLinked="1"/>
        <c:majorTickMark val="cross"/>
        <c:minorTickMark val="in"/>
        <c:tickLblPos val="nextTo"/>
        <c:crossAx val="56594447"/>
        <c:crosses val="autoZero"/>
        <c:crossBetween val="midCat"/>
        <c:dispUnits/>
      </c:valAx>
      <c:valAx>
        <c:axId val="56594447"/>
        <c:scaling>
          <c:orientation val="minMax"/>
          <c:max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570974"/>
        <c:crosses val="autoZero"/>
        <c:crossBetween val="midCat"/>
        <c:dispUnits/>
        <c:majorUnit val="0.02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Paricutin PAA02A untreated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Sheet1!$D$33:$D$63</c:f>
              <c:numCache/>
            </c:numRef>
          </c:xVal>
          <c:yVal>
            <c:numRef>
              <c:f>Sheet1!$I$33:$I$63</c:f>
              <c:numCache/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%N spl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Sheet1!$D$2:$D$32</c:f>
              <c:numCache/>
            </c:numRef>
          </c:xVal>
          <c:yVal>
            <c:numRef>
              <c:f>Sheet1!$J$33:$J$63</c:f>
              <c:numCache/>
            </c:numRef>
          </c:yVal>
          <c:smooth val="0"/>
        </c:ser>
        <c:ser>
          <c:idx val="2"/>
          <c:order val="2"/>
          <c:tx>
            <c:v>43-52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Sheet1!$D$15:$D$24</c:f>
              <c:numCache/>
            </c:numRef>
          </c:xVal>
          <c:yVal>
            <c:numRef>
              <c:f>Sheet1!$I$46:$I$55</c:f>
              <c:numCache/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  <c:max val="1960"/>
          <c:min val="1930"/>
        </c:scaling>
        <c:axPos val="b"/>
        <c:delete val="0"/>
        <c:numFmt formatCode="General" sourceLinked="1"/>
        <c:majorTickMark val="cross"/>
        <c:minorTickMark val="in"/>
        <c:tickLblPos val="nextTo"/>
        <c:crossAx val="20747465"/>
        <c:crosses val="autoZero"/>
        <c:crossBetween val="midCat"/>
        <c:dispUnits/>
        <c:majorUnit val="5"/>
        <c:minorUnit val="1"/>
      </c:val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958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Paricutin PAA02A treated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Delta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Sheet1!$D$2:$D$32</c:f>
              <c:numCache/>
            </c:numRef>
          </c:xVal>
          <c:yVal>
            <c:numRef>
              <c:f>Sheet1!$K$2:$K$32</c:f>
              <c:numCache/>
            </c:numRef>
          </c:yVal>
          <c:smooth val="0"/>
        </c:ser>
        <c:ser>
          <c:idx val="1"/>
          <c:order val="1"/>
          <c:tx>
            <c:v>43-52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Sheet1!$D$15:$D$24</c:f>
              <c:numCache/>
            </c:numRef>
          </c:xVal>
          <c:yVal>
            <c:numRef>
              <c:f>Sheet1!$K$15:$K$24</c:f>
              <c:numCache/>
            </c:numRef>
          </c:yVal>
          <c:smooth val="0"/>
        </c:ser>
        <c:ser>
          <c:idx val="2"/>
          <c:order val="2"/>
          <c:tx>
            <c:v>1930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Sheet1!$D$2</c:f>
              <c:numCache/>
            </c:numRef>
          </c:xVal>
          <c:yVal>
            <c:numRef>
              <c:f>Sheet1!$K$2</c:f>
              <c:numCache/>
            </c:numRef>
          </c:yVal>
          <c:smooth val="0"/>
        </c:ser>
        <c:axId val="52509458"/>
        <c:axId val="2823075"/>
      </c:scatterChart>
      <c:valAx>
        <c:axId val="52509458"/>
        <c:scaling>
          <c:orientation val="minMax"/>
          <c:max val="1960"/>
          <c:min val="1930"/>
        </c:scaling>
        <c:axPos val="b"/>
        <c:delete val="0"/>
        <c:numFmt formatCode="General" sourceLinked="1"/>
        <c:majorTickMark val="cross"/>
        <c:minorTickMark val="in"/>
        <c:tickLblPos val="nextTo"/>
        <c:crossAx val="2823075"/>
        <c:crossesAt val="-4"/>
        <c:crossBetween val="midCat"/>
        <c:dispUnits/>
        <c:majorUnit val="5"/>
        <c:minorUnit val="1"/>
      </c:val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Delta N15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509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Paricutin PAA02A untreated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Sheet1!$D$33:$D$63</c:f>
              <c:numCache/>
            </c:numRef>
          </c:xVal>
          <c:yVal>
            <c:numRef>
              <c:f>Sheet1!$K$33:$K$63</c:f>
              <c:numCache/>
            </c:numRef>
          </c:yVal>
          <c:smooth val="0"/>
        </c:ser>
        <c:ser>
          <c:idx val="1"/>
          <c:order val="1"/>
          <c:tx>
            <c:v>43-52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Sheet1!$D$15:$D$24</c:f>
              <c:numCache/>
            </c:numRef>
          </c:xVal>
          <c:yVal>
            <c:numRef>
              <c:f>Sheet1!$K$46:$K$55</c:f>
              <c:numCache/>
            </c:numRef>
          </c:yVal>
          <c:smooth val="0"/>
        </c:ser>
        <c:axId val="25407676"/>
        <c:axId val="27342493"/>
      </c:scatterChart>
      <c:valAx>
        <c:axId val="25407676"/>
        <c:scaling>
          <c:orientation val="minMax"/>
          <c:max val="1960"/>
          <c:min val="1930"/>
        </c:scaling>
        <c:axPos val="b"/>
        <c:delete val="0"/>
        <c:numFmt formatCode="General" sourceLinked="1"/>
        <c:majorTickMark val="cross"/>
        <c:minorTickMark val="in"/>
        <c:tickLblPos val="nextTo"/>
        <c:crossAx val="27342493"/>
        <c:crossesAt val="-4"/>
        <c:crossBetween val="midCat"/>
        <c:dispUnits/>
        <c:majorUnit val="5"/>
        <c:minorUnit val="1"/>
      </c:valAx>
      <c:valAx>
        <c:axId val="27342493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Delta N15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407676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0.14425</cdr:y>
    </cdr:from>
    <cdr:to>
      <cdr:x>0.851</cdr:x>
      <cdr:y>0.4125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314325"/>
          <a:ext cx="26574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erupt: avg = 0.034, stdev = 0.0058
other: avg = 0.037, stdev = 0.0090
all: avg = 0.036, stdev = 0.0081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0.14425</cdr:y>
    </cdr:from>
    <cdr:to>
      <cdr:x>0.7335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14325"/>
          <a:ext cx="23622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erupt: avg = 0.110, stdev = 0.0342
other: avg = 0.087, stdev = 0.0333
all: avg = 0.094, stdev = 0.0347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0.15</cdr:y>
    </cdr:from>
    <cdr:to>
      <cdr:x>0.6315</cdr:x>
      <cdr:y>0.43225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314325"/>
          <a:ext cx="21145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erupt: avg = -0.970, stdev = 1.387
other: avg = -1.565, stdev = 0.830
all: avg = -1.367, atdev = 1.063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0.2425</cdr:x>
      <cdr:y>0.15</cdr:y>
    </cdr:from>
    <cdr:to>
      <cdr:x>0.749</cdr:x>
      <cdr:y>0.41075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323850"/>
          <a:ext cx="2114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erupt: avg = -2.278, stdev = 0.371
other: avg = -1.693, stdev = 0.628
all: avg = -1.869, stdev = 0.620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7</xdr:row>
      <xdr:rowOff>95250</xdr:rowOff>
    </xdr:from>
    <xdr:to>
      <xdr:col>18</xdr:col>
      <xdr:colOff>19050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543675" y="1228725"/>
        <a:ext cx="4191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21</xdr:row>
      <xdr:rowOff>95250</xdr:rowOff>
    </xdr:from>
    <xdr:to>
      <xdr:col>18</xdr:col>
      <xdr:colOff>28575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6562725" y="3495675"/>
        <a:ext cx="41814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57150</xdr:colOff>
      <xdr:row>7</xdr:row>
      <xdr:rowOff>142875</xdr:rowOff>
    </xdr:from>
    <xdr:to>
      <xdr:col>24</xdr:col>
      <xdr:colOff>581025</xdr:colOff>
      <xdr:row>21</xdr:row>
      <xdr:rowOff>28575</xdr:rowOff>
    </xdr:to>
    <xdr:graphicFrame>
      <xdr:nvGraphicFramePr>
        <xdr:cNvPr id="3" name="Chart 3"/>
        <xdr:cNvGraphicFramePr/>
      </xdr:nvGraphicFramePr>
      <xdr:xfrm>
        <a:off x="10772775" y="1276350"/>
        <a:ext cx="4181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57150</xdr:colOff>
      <xdr:row>21</xdr:row>
      <xdr:rowOff>152400</xdr:rowOff>
    </xdr:from>
    <xdr:to>
      <xdr:col>24</xdr:col>
      <xdr:colOff>581025</xdr:colOff>
      <xdr:row>35</xdr:row>
      <xdr:rowOff>47625</xdr:rowOff>
    </xdr:to>
    <xdr:graphicFrame>
      <xdr:nvGraphicFramePr>
        <xdr:cNvPr id="4" name="Chart 4"/>
        <xdr:cNvGraphicFramePr/>
      </xdr:nvGraphicFramePr>
      <xdr:xfrm>
        <a:off x="10772775" y="3552825"/>
        <a:ext cx="418147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1ars.co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N23">
      <pane ySplit="492" topLeftCell="BM11" activePane="bottomLeft" state="split"/>
      <selection pane="topLeft" activeCell="A1" sqref="A1"/>
      <selection pane="bottomLeft" activeCell="L1" sqref="L1"/>
    </sheetView>
  </sheetViews>
  <sheetFormatPr defaultColWidth="9.140625" defaultRowHeight="12.75"/>
  <cols>
    <col min="1" max="1" width="4.00390625" style="0" bestFit="1" customWidth="1"/>
    <col min="2" max="2" width="12.00390625" style="0" bestFit="1" customWidth="1"/>
    <col min="3" max="3" width="6.8515625" style="0" bestFit="1" customWidth="1"/>
    <col min="4" max="4" width="6.8515625" style="0" customWidth="1"/>
    <col min="5" max="5" width="11.7109375" style="0" bestFit="1" customWidth="1"/>
    <col min="6" max="6" width="9.57421875" style="3" bestFit="1" customWidth="1"/>
  </cols>
  <sheetData>
    <row r="1" spans="1:11" ht="12.75">
      <c r="A1" s="1" t="s">
        <v>77</v>
      </c>
      <c r="B1" s="1" t="s">
        <v>80</v>
      </c>
      <c r="C1" s="1" t="s">
        <v>81</v>
      </c>
      <c r="D1" s="1" t="s">
        <v>192</v>
      </c>
      <c r="E1" s="1" t="s">
        <v>78</v>
      </c>
      <c r="F1" s="2" t="s">
        <v>79</v>
      </c>
      <c r="G1" s="5" t="s">
        <v>141</v>
      </c>
      <c r="H1" s="5" t="s">
        <v>142</v>
      </c>
      <c r="I1" s="5" t="s">
        <v>194</v>
      </c>
      <c r="J1" s="5" t="s">
        <v>193</v>
      </c>
      <c r="K1" s="5" t="s">
        <v>143</v>
      </c>
    </row>
    <row r="2" spans="1:11" ht="12.75">
      <c r="A2" t="s">
        <v>97</v>
      </c>
      <c r="B2">
        <v>0.38434353466422166</v>
      </c>
      <c r="C2">
        <v>1</v>
      </c>
      <c r="D2">
        <v>1930</v>
      </c>
      <c r="E2" t="s">
        <v>15</v>
      </c>
      <c r="F2" s="3">
        <v>22.4</v>
      </c>
      <c r="G2" t="s">
        <v>150</v>
      </c>
      <c r="H2" s="3">
        <v>7.7335727109515275</v>
      </c>
      <c r="I2" s="6">
        <f>(H2/1000)/F2*100</f>
        <v>0.03452487817389075</v>
      </c>
      <c r="J2" s="6">
        <v>0.0366548</v>
      </c>
      <c r="K2" s="4">
        <v>-2.553585673072016</v>
      </c>
    </row>
    <row r="3" spans="1:10" ht="12.75">
      <c r="A3" t="s">
        <v>125</v>
      </c>
      <c r="B3">
        <v>0.8098844564496384</v>
      </c>
      <c r="C3">
        <v>2</v>
      </c>
      <c r="D3">
        <v>1931</v>
      </c>
      <c r="E3" t="s">
        <v>16</v>
      </c>
      <c r="F3" s="3">
        <v>27.9</v>
      </c>
      <c r="J3" s="6">
        <v>0.0363254</v>
      </c>
    </row>
    <row r="4" spans="1:11" ht="12.75">
      <c r="A4" t="s">
        <v>86</v>
      </c>
      <c r="B4">
        <v>0.08657379189830294</v>
      </c>
      <c r="C4">
        <v>3</v>
      </c>
      <c r="D4">
        <v>1932</v>
      </c>
      <c r="E4" t="s">
        <v>17</v>
      </c>
      <c r="F4" s="3">
        <v>28.9</v>
      </c>
      <c r="G4" t="s">
        <v>134</v>
      </c>
      <c r="H4" s="3">
        <v>11.9402314683116</v>
      </c>
      <c r="I4" s="6">
        <f aca="true" t="shared" si="0" ref="I4:I63">(H4/1000)/F4*100</f>
        <v>0.04131567982114741</v>
      </c>
      <c r="J4" s="6">
        <v>0.0359306</v>
      </c>
      <c r="K4" s="4">
        <v>-0.5399835831709137</v>
      </c>
    </row>
    <row r="5" spans="1:11" ht="12.75">
      <c r="A5" t="s">
        <v>108</v>
      </c>
      <c r="B5">
        <v>0.452537233233204</v>
      </c>
      <c r="C5">
        <v>4</v>
      </c>
      <c r="D5">
        <v>1933</v>
      </c>
      <c r="E5" t="s">
        <v>18</v>
      </c>
      <c r="F5" s="3">
        <v>26.2</v>
      </c>
      <c r="G5" t="s">
        <v>157</v>
      </c>
      <c r="H5" s="3">
        <v>10.601574803149607</v>
      </c>
      <c r="I5" s="6">
        <f t="shared" si="0"/>
        <v>0.040464025966219876</v>
      </c>
      <c r="J5" s="6">
        <v>0.035420600000000003</v>
      </c>
      <c r="K5" s="4">
        <v>-1.2151718888888885</v>
      </c>
    </row>
    <row r="6" spans="1:11" ht="12.75">
      <c r="A6" t="s">
        <v>6</v>
      </c>
      <c r="B6">
        <v>0.5794945832964333</v>
      </c>
      <c r="C6">
        <v>5</v>
      </c>
      <c r="D6">
        <v>1934</v>
      </c>
      <c r="E6" t="s">
        <v>19</v>
      </c>
      <c r="F6" s="3">
        <v>30.7</v>
      </c>
      <c r="G6" t="s">
        <v>165</v>
      </c>
      <c r="H6" s="3">
        <v>9.432283464566929</v>
      </c>
      <c r="I6" s="6">
        <f t="shared" si="0"/>
        <v>0.030724050373182186</v>
      </c>
      <c r="J6" s="6">
        <v>0.0348726</v>
      </c>
      <c r="K6" s="4">
        <v>-1.9460488888888885</v>
      </c>
    </row>
    <row r="7" spans="1:11" ht="12.75">
      <c r="A7" t="s">
        <v>4</v>
      </c>
      <c r="B7">
        <v>0.42762955427173255</v>
      </c>
      <c r="C7">
        <v>6</v>
      </c>
      <c r="D7">
        <v>1935</v>
      </c>
      <c r="E7" t="s">
        <v>20</v>
      </c>
      <c r="F7" s="3">
        <v>30.3</v>
      </c>
      <c r="G7" t="s">
        <v>154</v>
      </c>
      <c r="H7" s="3">
        <v>8.29443447037702</v>
      </c>
      <c r="I7" s="6">
        <f t="shared" si="0"/>
        <v>0.027374371189363103</v>
      </c>
      <c r="J7" s="6">
        <v>0.0344687</v>
      </c>
      <c r="K7" s="4">
        <v>-2.5336396067473337</v>
      </c>
    </row>
    <row r="8" spans="1:11" ht="12.75">
      <c r="A8" t="s">
        <v>13</v>
      </c>
      <c r="B8">
        <v>0.9611795026853556</v>
      </c>
      <c r="C8">
        <v>7</v>
      </c>
      <c r="D8">
        <v>1936</v>
      </c>
      <c r="E8" t="s">
        <v>21</v>
      </c>
      <c r="F8" s="3">
        <v>30.7</v>
      </c>
      <c r="G8" t="s">
        <v>188</v>
      </c>
      <c r="H8" s="3">
        <v>9.354330708661418</v>
      </c>
      <c r="I8" s="6">
        <f t="shared" si="0"/>
        <v>0.03047013260150299</v>
      </c>
      <c r="J8" s="6">
        <v>0.0342997</v>
      </c>
      <c r="K8" s="4">
        <v>-1.3729688888888885</v>
      </c>
    </row>
    <row r="9" spans="1:11" ht="12.75">
      <c r="A9" t="s">
        <v>12</v>
      </c>
      <c r="B9">
        <v>0.9552228728770435</v>
      </c>
      <c r="C9">
        <v>8</v>
      </c>
      <c r="D9">
        <v>1937</v>
      </c>
      <c r="E9" t="s">
        <v>22</v>
      </c>
      <c r="F9" s="3">
        <v>31.6</v>
      </c>
      <c r="G9" t="s">
        <v>187</v>
      </c>
      <c r="H9" s="3">
        <v>9.354330708661418</v>
      </c>
      <c r="I9" s="6">
        <f t="shared" si="0"/>
        <v>0.0296023123691817</v>
      </c>
      <c r="J9" s="6">
        <v>0.0342801</v>
      </c>
      <c r="K9" s="4">
        <v>-1.5787088888888885</v>
      </c>
    </row>
    <row r="10" spans="1:11" ht="12.75">
      <c r="A10" t="s">
        <v>100</v>
      </c>
      <c r="B10">
        <v>0.4551615254446997</v>
      </c>
      <c r="C10">
        <v>9</v>
      </c>
      <c r="D10">
        <v>1938</v>
      </c>
      <c r="E10" t="s">
        <v>23</v>
      </c>
      <c r="F10" s="3">
        <v>30</v>
      </c>
      <c r="G10" t="s">
        <v>158</v>
      </c>
      <c r="H10" s="3">
        <v>18.16299212598425</v>
      </c>
      <c r="I10" s="6">
        <f t="shared" si="0"/>
        <v>0.060543307086614165</v>
      </c>
      <c r="J10" s="6">
        <v>0.0341931</v>
      </c>
      <c r="K10" s="4">
        <v>-2.2200288888888884</v>
      </c>
    </row>
    <row r="11" spans="1:11" ht="12.75">
      <c r="A11" t="s">
        <v>94</v>
      </c>
      <c r="B11">
        <v>0.35266839239552983</v>
      </c>
      <c r="C11">
        <v>10</v>
      </c>
      <c r="D11">
        <v>1939</v>
      </c>
      <c r="E11" t="s">
        <v>24</v>
      </c>
      <c r="F11" s="3">
        <v>30.1</v>
      </c>
      <c r="G11" t="s">
        <v>147</v>
      </c>
      <c r="H11" s="3">
        <v>7.654578096947937</v>
      </c>
      <c r="I11" s="6">
        <f t="shared" si="0"/>
        <v>0.02543049201643833</v>
      </c>
      <c r="J11" s="6">
        <v>0.033840300000000004</v>
      </c>
      <c r="K11" s="4">
        <v>-3.3606435202434097</v>
      </c>
    </row>
    <row r="12" spans="1:11" ht="12.75">
      <c r="A12" t="s">
        <v>114</v>
      </c>
      <c r="B12">
        <v>0.767608716498444</v>
      </c>
      <c r="C12">
        <v>11</v>
      </c>
      <c r="D12">
        <v>1940</v>
      </c>
      <c r="E12" t="s">
        <v>25</v>
      </c>
      <c r="F12" s="3">
        <v>31.9</v>
      </c>
      <c r="G12" t="s">
        <v>175</v>
      </c>
      <c r="H12" s="3">
        <v>9.432283464566929</v>
      </c>
      <c r="I12" s="6">
        <f t="shared" si="0"/>
        <v>0.02956828672278035</v>
      </c>
      <c r="J12" s="6">
        <v>0.0334721</v>
      </c>
      <c r="K12" s="4">
        <v>-1.2374588888888884</v>
      </c>
    </row>
    <row r="13" spans="1:11" ht="12.75">
      <c r="A13" t="s">
        <v>119</v>
      </c>
      <c r="B13">
        <v>0.8965317312182979</v>
      </c>
      <c r="C13">
        <v>12</v>
      </c>
      <c r="D13">
        <v>1941</v>
      </c>
      <c r="E13" t="s">
        <v>26</v>
      </c>
      <c r="F13" s="3">
        <v>30.9</v>
      </c>
      <c r="G13" t="s">
        <v>181</v>
      </c>
      <c r="H13" s="3">
        <v>9.822047244094488</v>
      </c>
      <c r="I13" s="6">
        <f t="shared" si="0"/>
        <v>0.031786560660499966</v>
      </c>
      <c r="J13" s="6">
        <v>0.0332834</v>
      </c>
      <c r="K13" s="4">
        <v>-0.7306918888888885</v>
      </c>
    </row>
    <row r="14" spans="1:11" ht="12.75">
      <c r="A14" t="s">
        <v>84</v>
      </c>
      <c r="B14">
        <v>0.04945929490346135</v>
      </c>
      <c r="C14">
        <v>13</v>
      </c>
      <c r="D14">
        <v>1942</v>
      </c>
      <c r="E14" t="s">
        <v>27</v>
      </c>
      <c r="F14" s="3">
        <v>29.3</v>
      </c>
      <c r="G14" t="s">
        <v>132</v>
      </c>
      <c r="H14" s="3">
        <v>8.16117737999606</v>
      </c>
      <c r="I14" s="6">
        <f t="shared" si="0"/>
        <v>0.02785384771329713</v>
      </c>
      <c r="J14" s="6">
        <v>0.0333455</v>
      </c>
      <c r="K14" s="4">
        <v>-1.355327917295211</v>
      </c>
    </row>
    <row r="15" spans="1:11" ht="12.75">
      <c r="A15" t="s">
        <v>124</v>
      </c>
      <c r="B15">
        <v>0.9510622468939014</v>
      </c>
      <c r="C15">
        <v>14</v>
      </c>
      <c r="D15">
        <v>1943</v>
      </c>
      <c r="E15" t="s">
        <v>28</v>
      </c>
      <c r="F15" s="3">
        <v>32.2</v>
      </c>
      <c r="G15" t="s">
        <v>186</v>
      </c>
      <c r="H15" s="3">
        <v>10.055905511811023</v>
      </c>
      <c r="I15" s="6">
        <f t="shared" si="0"/>
        <v>0.031229520223015592</v>
      </c>
      <c r="J15" s="6">
        <v>0.0336556</v>
      </c>
      <c r="K15" s="4">
        <v>-1.3833188888888885</v>
      </c>
    </row>
    <row r="16" spans="1:11" ht="12.75">
      <c r="A16" t="s">
        <v>7</v>
      </c>
      <c r="B16">
        <v>0.5936537450056232</v>
      </c>
      <c r="C16">
        <v>15</v>
      </c>
      <c r="D16">
        <v>1944</v>
      </c>
      <c r="E16" t="s">
        <v>29</v>
      </c>
      <c r="F16" s="3">
        <v>31.4</v>
      </c>
      <c r="G16" t="s">
        <v>166</v>
      </c>
      <c r="H16" s="3">
        <v>13.719685039370077</v>
      </c>
      <c r="I16" s="6">
        <f t="shared" si="0"/>
        <v>0.043693264456592606</v>
      </c>
      <c r="J16" s="6">
        <v>0.0340854</v>
      </c>
      <c r="K16" s="4">
        <v>-1.2420088888888885</v>
      </c>
    </row>
    <row r="17" spans="1:11" ht="12.75">
      <c r="A17" t="s">
        <v>104</v>
      </c>
      <c r="B17">
        <v>0.4847567002252413</v>
      </c>
      <c r="C17">
        <v>16</v>
      </c>
      <c r="D17">
        <v>1945</v>
      </c>
      <c r="E17" t="s">
        <v>30</v>
      </c>
      <c r="F17" s="3">
        <v>30.3</v>
      </c>
      <c r="G17" t="s">
        <v>162</v>
      </c>
      <c r="H17" s="3">
        <v>8.730708661417323</v>
      </c>
      <c r="I17" s="6">
        <f t="shared" si="0"/>
        <v>0.02881422000467763</v>
      </c>
      <c r="J17" s="6">
        <v>0.034479</v>
      </c>
      <c r="K17" s="4">
        <v>-1.7181988888888884</v>
      </c>
    </row>
    <row r="18" spans="1:11" ht="12.75">
      <c r="A18" t="s">
        <v>90</v>
      </c>
      <c r="B18">
        <v>0.006879912094909457</v>
      </c>
      <c r="C18">
        <v>17</v>
      </c>
      <c r="D18">
        <v>1946</v>
      </c>
      <c r="E18" t="s">
        <v>31</v>
      </c>
      <c r="F18" s="3">
        <v>30.5</v>
      </c>
      <c r="G18" t="s">
        <v>129</v>
      </c>
      <c r="H18" s="3">
        <v>11.720921613441226</v>
      </c>
      <c r="I18" s="6">
        <f t="shared" si="0"/>
        <v>0.03842925119161057</v>
      </c>
      <c r="J18" s="6">
        <v>0.0348284</v>
      </c>
      <c r="K18" s="4">
        <v>2.1972262359516</v>
      </c>
    </row>
    <row r="19" spans="1:11" ht="12.75">
      <c r="A19" t="s">
        <v>115</v>
      </c>
      <c r="B19">
        <v>0.7789436841057793</v>
      </c>
      <c r="C19">
        <v>18</v>
      </c>
      <c r="D19">
        <v>1947</v>
      </c>
      <c r="E19" t="s">
        <v>32</v>
      </c>
      <c r="F19" s="3">
        <v>29.1</v>
      </c>
      <c r="G19" t="s">
        <v>176</v>
      </c>
      <c r="H19" s="3">
        <v>10.913385826771652</v>
      </c>
      <c r="I19" s="6">
        <f t="shared" si="0"/>
        <v>0.0375030440782531</v>
      </c>
      <c r="J19" s="6">
        <v>0.0350792</v>
      </c>
      <c r="K19" s="4">
        <v>-1.6615688888888884</v>
      </c>
    </row>
    <row r="20" spans="1:11" ht="12.75">
      <c r="A20" t="s">
        <v>1</v>
      </c>
      <c r="B20">
        <v>0.2172486028584979</v>
      </c>
      <c r="C20">
        <v>19</v>
      </c>
      <c r="D20">
        <v>1948</v>
      </c>
      <c r="E20" t="s">
        <v>33</v>
      </c>
      <c r="F20" s="3">
        <v>23.8</v>
      </c>
      <c r="G20" t="s">
        <v>139</v>
      </c>
      <c r="H20" s="3">
        <v>8.230901112951502</v>
      </c>
      <c r="I20" s="6">
        <f t="shared" si="0"/>
        <v>0.03458361812164496</v>
      </c>
      <c r="J20" s="6">
        <v>0.035230399999999995</v>
      </c>
      <c r="K20" s="4">
        <v>0.425338295989345</v>
      </c>
    </row>
    <row r="21" spans="1:11" ht="12.75">
      <c r="A21" t="s">
        <v>11</v>
      </c>
      <c r="B21">
        <v>0.8098556733078441</v>
      </c>
      <c r="C21">
        <v>20</v>
      </c>
      <c r="D21">
        <v>1949</v>
      </c>
      <c r="E21" t="s">
        <v>34</v>
      </c>
      <c r="F21" s="3">
        <v>26.9</v>
      </c>
      <c r="G21" t="s">
        <v>179</v>
      </c>
      <c r="H21" s="3">
        <v>10.75748031496063</v>
      </c>
      <c r="I21" s="6">
        <f t="shared" si="0"/>
        <v>0.03999063314111758</v>
      </c>
      <c r="J21" s="6">
        <v>0.0353429</v>
      </c>
      <c r="K21" s="4">
        <v>-1.3841088888888884</v>
      </c>
    </row>
    <row r="22" spans="1:11" ht="12.75">
      <c r="A22" t="s">
        <v>10</v>
      </c>
      <c r="B22">
        <v>0.803894556337271</v>
      </c>
      <c r="C22">
        <v>21</v>
      </c>
      <c r="D22">
        <v>1950</v>
      </c>
      <c r="E22" t="s">
        <v>35</v>
      </c>
      <c r="F22" s="3">
        <v>25</v>
      </c>
      <c r="G22" t="s">
        <v>178</v>
      </c>
      <c r="H22" s="3">
        <v>8.574803149606298</v>
      </c>
      <c r="I22" s="6">
        <f t="shared" si="0"/>
        <v>0.034299212598425194</v>
      </c>
      <c r="J22" s="6">
        <v>0.0354994</v>
      </c>
      <c r="K22" s="4">
        <v>-0.5028788888888884</v>
      </c>
    </row>
    <row r="23" spans="1:11" ht="12.75">
      <c r="A23" t="s">
        <v>2</v>
      </c>
      <c r="B23">
        <v>0.25976478833875394</v>
      </c>
      <c r="C23">
        <v>22</v>
      </c>
      <c r="D23">
        <v>1951</v>
      </c>
      <c r="E23" t="s">
        <v>36</v>
      </c>
      <c r="F23" s="3">
        <v>30.7</v>
      </c>
      <c r="G23" t="s">
        <v>140</v>
      </c>
      <c r="H23" s="3">
        <v>8.579723542241418</v>
      </c>
      <c r="I23" s="6">
        <f t="shared" si="0"/>
        <v>0.02794698222228475</v>
      </c>
      <c r="J23" s="6">
        <v>0.0358648</v>
      </c>
      <c r="K23" s="4">
        <v>-1.6874421430560624</v>
      </c>
    </row>
    <row r="24" spans="1:11" ht="12.75">
      <c r="A24" t="s">
        <v>95</v>
      </c>
      <c r="B24">
        <v>0.3613132749024255</v>
      </c>
      <c r="C24">
        <v>23</v>
      </c>
      <c r="D24">
        <v>1952</v>
      </c>
      <c r="E24" t="s">
        <v>37</v>
      </c>
      <c r="F24" s="3">
        <v>30.8</v>
      </c>
      <c r="G24" t="s">
        <v>148</v>
      </c>
      <c r="H24" s="3">
        <v>7.891561938958708</v>
      </c>
      <c r="I24" s="6">
        <f t="shared" si="0"/>
        <v>0.025621954347268532</v>
      </c>
      <c r="J24" s="6">
        <v>0.0365642</v>
      </c>
      <c r="K24" s="4">
        <v>-2.7393865045203802</v>
      </c>
    </row>
    <row r="25" spans="1:11" ht="12.75">
      <c r="A25" t="s">
        <v>117</v>
      </c>
      <c r="B25">
        <v>0.668999816720691</v>
      </c>
      <c r="C25">
        <v>24</v>
      </c>
      <c r="D25">
        <v>1953</v>
      </c>
      <c r="E25" t="s">
        <v>38</v>
      </c>
      <c r="F25" s="3">
        <v>31.1</v>
      </c>
      <c r="G25" t="s">
        <v>169</v>
      </c>
      <c r="H25" s="3">
        <v>13.40787401574803</v>
      </c>
      <c r="I25" s="6">
        <f t="shared" si="0"/>
        <v>0.04311213509886826</v>
      </c>
      <c r="J25" s="6">
        <v>0.0375085</v>
      </c>
      <c r="K25" s="4">
        <v>0.03186811111111154</v>
      </c>
    </row>
    <row r="26" spans="1:11" ht="12.75">
      <c r="A26" t="s">
        <v>101</v>
      </c>
      <c r="B26">
        <v>0.45852701390607775</v>
      </c>
      <c r="C26">
        <v>25</v>
      </c>
      <c r="D26">
        <v>1954</v>
      </c>
      <c r="E26" t="s">
        <v>39</v>
      </c>
      <c r="F26" s="3">
        <v>30.5</v>
      </c>
      <c r="G26" t="s">
        <v>159</v>
      </c>
      <c r="H26" s="3">
        <v>13.018110236220473</v>
      </c>
      <c r="I26" s="6">
        <f t="shared" si="0"/>
        <v>0.04268232864334581</v>
      </c>
      <c r="J26" s="6">
        <v>0.0383832</v>
      </c>
      <c r="K26" s="4">
        <v>-1.5191788888888884</v>
      </c>
    </row>
    <row r="27" spans="1:11" ht="12.75">
      <c r="A27" t="s">
        <v>99</v>
      </c>
      <c r="B27">
        <v>0.405130571589599</v>
      </c>
      <c r="C27">
        <v>26</v>
      </c>
      <c r="D27">
        <v>1955</v>
      </c>
      <c r="E27" t="s">
        <v>40</v>
      </c>
      <c r="F27" s="3">
        <v>30.1</v>
      </c>
      <c r="G27" t="s">
        <v>152</v>
      </c>
      <c r="H27" s="3">
        <v>15.40394973070018</v>
      </c>
      <c r="I27" s="6">
        <f t="shared" si="0"/>
        <v>0.051175912726578676</v>
      </c>
      <c r="J27" s="6">
        <v>0.0389508</v>
      </c>
      <c r="K27" s="4">
        <v>-1.885431072801766</v>
      </c>
    </row>
    <row r="28" spans="1:11" ht="12.75">
      <c r="A28" t="s">
        <v>127</v>
      </c>
      <c r="B28">
        <v>0.9986705814515398</v>
      </c>
      <c r="C28">
        <v>27</v>
      </c>
      <c r="D28">
        <v>1956</v>
      </c>
      <c r="E28" t="s">
        <v>41</v>
      </c>
      <c r="F28" s="3">
        <v>30.6</v>
      </c>
      <c r="G28" t="s">
        <v>191</v>
      </c>
      <c r="H28" s="3">
        <v>9.354330708661418</v>
      </c>
      <c r="I28" s="6">
        <f t="shared" si="0"/>
        <v>0.03056970819823993</v>
      </c>
      <c r="J28" s="6">
        <v>0.0391443</v>
      </c>
      <c r="K28" s="4">
        <v>-2.0436688888888885</v>
      </c>
    </row>
    <row r="29" spans="1:11" ht="12.75">
      <c r="A29" t="s">
        <v>88</v>
      </c>
      <c r="B29">
        <v>0.15510743557190132</v>
      </c>
      <c r="C29">
        <v>28</v>
      </c>
      <c r="D29">
        <v>1957</v>
      </c>
      <c r="E29" t="s">
        <v>42</v>
      </c>
      <c r="F29" s="3">
        <v>30.7</v>
      </c>
      <c r="G29" t="s">
        <v>136</v>
      </c>
      <c r="H29" s="3">
        <v>11.308335182309001</v>
      </c>
      <c r="I29" s="6">
        <f t="shared" si="0"/>
        <v>0.03683496802055049</v>
      </c>
      <c r="J29" s="6">
        <v>0.039115</v>
      </c>
      <c r="K29" s="4">
        <v>-1.012113151452299</v>
      </c>
    </row>
    <row r="30" spans="1:11" ht="12.75">
      <c r="A30" t="s">
        <v>106</v>
      </c>
      <c r="B30">
        <v>0.5214517516428618</v>
      </c>
      <c r="C30">
        <v>29</v>
      </c>
      <c r="D30">
        <v>1958</v>
      </c>
      <c r="E30" t="s">
        <v>43</v>
      </c>
      <c r="F30" s="3">
        <v>30.2</v>
      </c>
      <c r="G30" t="s">
        <v>164</v>
      </c>
      <c r="H30" s="3">
        <v>12.862204724409446</v>
      </c>
      <c r="I30" s="6">
        <f t="shared" si="0"/>
        <v>0.042590081868905456</v>
      </c>
      <c r="J30" s="6">
        <v>0.038896</v>
      </c>
      <c r="K30" s="4">
        <v>-0.5706508888888885</v>
      </c>
    </row>
    <row r="31" spans="1:11" ht="12.75">
      <c r="A31" t="s">
        <v>98</v>
      </c>
      <c r="B31">
        <v>0.38897988454611276</v>
      </c>
      <c r="C31">
        <v>30</v>
      </c>
      <c r="D31">
        <v>1959</v>
      </c>
      <c r="E31" t="s">
        <v>44</v>
      </c>
      <c r="F31" s="3">
        <v>30.5</v>
      </c>
      <c r="G31" t="s">
        <v>151</v>
      </c>
      <c r="H31" s="3">
        <v>13.350089766606823</v>
      </c>
      <c r="I31" s="6">
        <f t="shared" si="0"/>
        <v>0.043770786120022366</v>
      </c>
      <c r="J31" s="6">
        <v>0.038452</v>
      </c>
      <c r="K31" s="4">
        <v>-1.1220397584798043</v>
      </c>
    </row>
    <row r="32" spans="1:11" ht="12.75">
      <c r="A32" t="s">
        <v>96</v>
      </c>
      <c r="B32">
        <v>0.38277312737345626</v>
      </c>
      <c r="C32">
        <v>31</v>
      </c>
      <c r="D32">
        <v>1960</v>
      </c>
      <c r="E32" t="s">
        <v>45</v>
      </c>
      <c r="F32" s="3">
        <v>31.6</v>
      </c>
      <c r="G32" t="s">
        <v>149</v>
      </c>
      <c r="H32" s="3">
        <v>9.795332136445243</v>
      </c>
      <c r="I32" s="6">
        <f t="shared" si="0"/>
        <v>0.030997886507738107</v>
      </c>
      <c r="J32" s="6">
        <v>0.0378343</v>
      </c>
      <c r="K32" s="4">
        <v>-2.538644173991783</v>
      </c>
    </row>
    <row r="33" spans="1:11" ht="12.75">
      <c r="A33" t="s">
        <v>3</v>
      </c>
      <c r="B33">
        <v>0.42621093471389715</v>
      </c>
      <c r="C33">
        <v>32</v>
      </c>
      <c r="D33">
        <v>1930</v>
      </c>
      <c r="E33" t="s">
        <v>46</v>
      </c>
      <c r="F33" s="3">
        <v>31.6</v>
      </c>
      <c r="G33" t="s">
        <v>153</v>
      </c>
      <c r="H33" s="3">
        <v>14.771992818671457</v>
      </c>
      <c r="I33" s="6">
        <f t="shared" si="0"/>
        <v>0.046746812717314734</v>
      </c>
      <c r="J33" s="6">
        <v>0.051128</v>
      </c>
      <c r="K33" s="4">
        <v>-0.6865382091523553</v>
      </c>
    </row>
    <row r="34" spans="1:11" ht="12.75">
      <c r="A34" t="s">
        <v>82</v>
      </c>
      <c r="B34">
        <v>0.028916825183903594</v>
      </c>
      <c r="C34">
        <v>33</v>
      </c>
      <c r="D34">
        <v>1931</v>
      </c>
      <c r="E34" t="s">
        <v>47</v>
      </c>
      <c r="F34" s="3">
        <v>32.7</v>
      </c>
      <c r="G34" t="s">
        <v>130</v>
      </c>
      <c r="H34" s="3">
        <v>11.900925371760048</v>
      </c>
      <c r="I34" s="6">
        <f t="shared" si="0"/>
        <v>0.036394267191926746</v>
      </c>
      <c r="J34" s="6">
        <v>0.055563999999999995</v>
      </c>
      <c r="K34" s="4">
        <v>-3.1842727826611887</v>
      </c>
    </row>
    <row r="35" spans="1:11" ht="12.75">
      <c r="A35" t="s">
        <v>0</v>
      </c>
      <c r="B35">
        <v>0.20346713111719578</v>
      </c>
      <c r="C35">
        <v>34</v>
      </c>
      <c r="D35">
        <v>1932</v>
      </c>
      <c r="E35" t="s">
        <v>48</v>
      </c>
      <c r="F35" s="3">
        <v>30.6</v>
      </c>
      <c r="G35" t="s">
        <v>138</v>
      </c>
      <c r="H35" s="3">
        <v>24.67881728759555</v>
      </c>
      <c r="I35" s="6">
        <f t="shared" si="0"/>
        <v>0.08064972969802467</v>
      </c>
      <c r="J35" s="6">
        <v>0.059777</v>
      </c>
      <c r="K35" s="4">
        <v>-1.0777706848753301</v>
      </c>
    </row>
    <row r="36" spans="1:11" ht="12.75">
      <c r="A36" t="s">
        <v>102</v>
      </c>
      <c r="B36">
        <v>0.4620217019797199</v>
      </c>
      <c r="C36">
        <v>35</v>
      </c>
      <c r="D36">
        <v>1933</v>
      </c>
      <c r="E36" t="s">
        <v>49</v>
      </c>
      <c r="F36" s="3">
        <v>32</v>
      </c>
      <c r="G36" t="s">
        <v>160</v>
      </c>
      <c r="H36" s="3">
        <v>24.321259842519687</v>
      </c>
      <c r="I36" s="6">
        <f t="shared" si="0"/>
        <v>0.07600393700787403</v>
      </c>
      <c r="J36" s="6">
        <v>0.06327200000000001</v>
      </c>
      <c r="K36" s="4">
        <v>-1.6745088888888884</v>
      </c>
    </row>
    <row r="37" spans="1:11" ht="12.75">
      <c r="A37" t="s">
        <v>112</v>
      </c>
      <c r="B37">
        <v>0.7264621428293649</v>
      </c>
      <c r="C37">
        <v>36</v>
      </c>
      <c r="D37">
        <v>1934</v>
      </c>
      <c r="E37" t="s">
        <v>50</v>
      </c>
      <c r="F37" s="3">
        <v>30.8</v>
      </c>
      <c r="G37" t="s">
        <v>173</v>
      </c>
      <c r="H37" s="3">
        <v>20.34566929133858</v>
      </c>
      <c r="I37" s="6">
        <f t="shared" si="0"/>
        <v>0.06605736782902137</v>
      </c>
      <c r="J37" s="6">
        <v>0.06592999999999999</v>
      </c>
      <c r="K37" s="4">
        <v>-1.0529498888888886</v>
      </c>
    </row>
    <row r="38" spans="1:11" ht="12.75">
      <c r="A38" t="s">
        <v>9</v>
      </c>
      <c r="B38">
        <v>0.796031727193105</v>
      </c>
      <c r="C38">
        <v>37</v>
      </c>
      <c r="D38">
        <v>1935</v>
      </c>
      <c r="E38" t="s">
        <v>51</v>
      </c>
      <c r="F38" s="3">
        <v>30.7</v>
      </c>
      <c r="G38" t="s">
        <v>177</v>
      </c>
      <c r="H38" s="3">
        <v>18.474803149606302</v>
      </c>
      <c r="I38" s="6">
        <f t="shared" si="0"/>
        <v>0.060178511887968404</v>
      </c>
      <c r="J38" s="6">
        <v>0.06798</v>
      </c>
      <c r="K38" s="4">
        <v>-1.7341488888888885</v>
      </c>
    </row>
    <row r="39" spans="1:11" ht="12.75">
      <c r="A39" t="s">
        <v>83</v>
      </c>
      <c r="B39">
        <v>0.03891976348419224</v>
      </c>
      <c r="C39">
        <v>38</v>
      </c>
      <c r="D39">
        <v>1936</v>
      </c>
      <c r="E39" t="s">
        <v>52</v>
      </c>
      <c r="F39" s="3">
        <v>30.3</v>
      </c>
      <c r="G39" t="s">
        <v>131</v>
      </c>
      <c r="H39" s="3">
        <v>17.2792435565045</v>
      </c>
      <c r="I39" s="6">
        <f t="shared" si="0"/>
        <v>0.05702720645711057</v>
      </c>
      <c r="J39" s="6">
        <v>0.06967999999999999</v>
      </c>
      <c r="K39" s="4">
        <v>-1.4458196814711717</v>
      </c>
    </row>
    <row r="40" spans="1:11" ht="12.75">
      <c r="A40" t="s">
        <v>107</v>
      </c>
      <c r="B40">
        <v>0.44232417825196907</v>
      </c>
      <c r="C40">
        <v>39</v>
      </c>
      <c r="D40">
        <v>1937</v>
      </c>
      <c r="E40" t="s">
        <v>53</v>
      </c>
      <c r="F40" s="3">
        <v>31.5</v>
      </c>
      <c r="G40" t="s">
        <v>156</v>
      </c>
      <c r="H40" s="3">
        <v>20.423622047244095</v>
      </c>
      <c r="I40" s="6">
        <f t="shared" si="0"/>
        <v>0.0648368953880765</v>
      </c>
      <c r="J40" s="6">
        <v>0.071074</v>
      </c>
      <c r="K40" s="4">
        <v>-1.7606488888888885</v>
      </c>
    </row>
    <row r="41" spans="1:11" ht="12.75">
      <c r="A41" t="s">
        <v>91</v>
      </c>
      <c r="B41">
        <v>0.2770816125882267</v>
      </c>
      <c r="C41">
        <v>40</v>
      </c>
      <c r="D41">
        <v>1938</v>
      </c>
      <c r="E41" t="s">
        <v>54</v>
      </c>
      <c r="F41" s="3">
        <v>32.9</v>
      </c>
      <c r="G41" t="s">
        <v>144</v>
      </c>
      <c r="H41" s="3">
        <v>42.10412926391383</v>
      </c>
      <c r="I41" s="6">
        <f t="shared" si="0"/>
        <v>0.12797607679001166</v>
      </c>
      <c r="J41" s="6">
        <v>0.071891</v>
      </c>
      <c r="K41" s="4">
        <v>-2.2480058386446777</v>
      </c>
    </row>
    <row r="42" spans="1:11" ht="12.75">
      <c r="A42" t="s">
        <v>5</v>
      </c>
      <c r="B42">
        <v>0.42984422897463914</v>
      </c>
      <c r="C42">
        <v>41</v>
      </c>
      <c r="D42">
        <v>1939</v>
      </c>
      <c r="E42" t="s">
        <v>55</v>
      </c>
      <c r="F42" s="3">
        <v>34.4</v>
      </c>
      <c r="G42" t="s">
        <v>155</v>
      </c>
      <c r="H42" s="3">
        <v>24.5673249551167</v>
      </c>
      <c r="I42" s="6">
        <f t="shared" si="0"/>
        <v>0.07141664231138575</v>
      </c>
      <c r="J42" s="6">
        <v>0.07195</v>
      </c>
      <c r="K42" s="4">
        <v>-2.5790093086258055</v>
      </c>
    </row>
    <row r="43" spans="1:11" ht="12.75">
      <c r="A43" t="s">
        <v>110</v>
      </c>
      <c r="B43">
        <v>0.711499759931014</v>
      </c>
      <c r="C43">
        <v>42</v>
      </c>
      <c r="D43">
        <v>1940</v>
      </c>
      <c r="E43" t="s">
        <v>56</v>
      </c>
      <c r="F43" s="3">
        <v>33.5</v>
      </c>
      <c r="G43" t="s">
        <v>171</v>
      </c>
      <c r="H43" s="3">
        <v>20.111811023622046</v>
      </c>
      <c r="I43" s="6">
        <f t="shared" si="0"/>
        <v>0.06003525678693148</v>
      </c>
      <c r="J43" s="6">
        <v>0.07213</v>
      </c>
      <c r="K43" s="4">
        <v>-1.6614688888888884</v>
      </c>
    </row>
    <row r="44" spans="1:11" ht="12.75">
      <c r="A44" t="s">
        <v>118</v>
      </c>
      <c r="B44">
        <v>0.8504692824884694</v>
      </c>
      <c r="C44">
        <v>43</v>
      </c>
      <c r="D44">
        <v>1941</v>
      </c>
      <c r="E44" t="s">
        <v>57</v>
      </c>
      <c r="F44" s="3">
        <v>31.1</v>
      </c>
      <c r="G44" t="s">
        <v>180</v>
      </c>
      <c r="H44" s="3">
        <v>16.993700787401576</v>
      </c>
      <c r="I44" s="6">
        <f t="shared" si="0"/>
        <v>0.05464212471833304</v>
      </c>
      <c r="J44" s="6">
        <v>0.073512</v>
      </c>
      <c r="K44" s="4">
        <v>-2.901218888888889</v>
      </c>
    </row>
    <row r="45" spans="1:11" ht="12.75">
      <c r="A45" t="s">
        <v>109</v>
      </c>
      <c r="B45">
        <v>0.6701503192582194</v>
      </c>
      <c r="C45">
        <v>44</v>
      </c>
      <c r="D45">
        <v>1942</v>
      </c>
      <c r="E45" t="s">
        <v>58</v>
      </c>
      <c r="F45" s="3">
        <v>32</v>
      </c>
      <c r="G45" t="s">
        <v>170</v>
      </c>
      <c r="H45" s="3">
        <v>18.240944881889764</v>
      </c>
      <c r="I45" s="6">
        <f t="shared" si="0"/>
        <v>0.057002952755905514</v>
      </c>
      <c r="J45" s="6">
        <v>0.076848</v>
      </c>
      <c r="K45" s="4">
        <v>-2.0727088888888883</v>
      </c>
    </row>
    <row r="46" spans="1:11" ht="12.75">
      <c r="A46" t="s">
        <v>113</v>
      </c>
      <c r="B46">
        <v>0.7576124349731215</v>
      </c>
      <c r="C46">
        <v>45</v>
      </c>
      <c r="D46">
        <v>1943</v>
      </c>
      <c r="E46" t="s">
        <v>59</v>
      </c>
      <c r="F46" s="3">
        <v>30.8</v>
      </c>
      <c r="G46" t="s">
        <v>174</v>
      </c>
      <c r="H46" s="3">
        <v>20.969291338582675</v>
      </c>
      <c r="I46" s="6">
        <f t="shared" si="0"/>
        <v>0.06808211473565802</v>
      </c>
      <c r="J46" s="6">
        <v>0.082363</v>
      </c>
      <c r="K46" s="4">
        <v>-2.277878888888888</v>
      </c>
    </row>
    <row r="47" spans="1:11" ht="12.75">
      <c r="A47" t="s">
        <v>111</v>
      </c>
      <c r="B47">
        <v>0.7230508710259915</v>
      </c>
      <c r="C47">
        <v>46</v>
      </c>
      <c r="D47">
        <v>1944</v>
      </c>
      <c r="E47" t="s">
        <v>60</v>
      </c>
      <c r="F47" s="3">
        <v>31</v>
      </c>
      <c r="G47" t="s">
        <v>172</v>
      </c>
      <c r="H47" s="3">
        <v>27.439370078740154</v>
      </c>
      <c r="I47" s="6">
        <f t="shared" si="0"/>
        <v>0.08851409702819404</v>
      </c>
      <c r="J47" s="6">
        <v>0.089737</v>
      </c>
      <c r="K47" s="4">
        <v>-2.618978888888888</v>
      </c>
    </row>
    <row r="48" spans="1:11" ht="12.75">
      <c r="A48" t="s">
        <v>92</v>
      </c>
      <c r="B48">
        <v>0.29393134626277817</v>
      </c>
      <c r="C48">
        <v>47</v>
      </c>
      <c r="D48">
        <v>1945</v>
      </c>
      <c r="E48" t="s">
        <v>61</v>
      </c>
      <c r="F48" s="3">
        <v>31.9</v>
      </c>
      <c r="G48" t="s">
        <v>145</v>
      </c>
      <c r="H48" s="3">
        <v>23.38240574506284</v>
      </c>
      <c r="I48" s="6">
        <f t="shared" si="0"/>
        <v>0.07329907757072991</v>
      </c>
      <c r="J48" s="6">
        <v>0.098268</v>
      </c>
      <c r="K48" s="4">
        <v>-2.594138562524557</v>
      </c>
    </row>
    <row r="49" spans="1:11" ht="12.75">
      <c r="A49" t="s">
        <v>120</v>
      </c>
      <c r="B49">
        <v>0.911078646744411</v>
      </c>
      <c r="C49">
        <v>48</v>
      </c>
      <c r="D49">
        <v>1946</v>
      </c>
      <c r="E49" t="s">
        <v>62</v>
      </c>
      <c r="F49" s="3">
        <v>30.2</v>
      </c>
      <c r="G49" t="s">
        <v>182</v>
      </c>
      <c r="H49" s="3">
        <v>34.61102362204724</v>
      </c>
      <c r="I49" s="6">
        <f t="shared" si="0"/>
        <v>0.11460603848360015</v>
      </c>
      <c r="J49" s="6">
        <v>0.107037</v>
      </c>
      <c r="K49" s="4">
        <v>-2.1103588888888885</v>
      </c>
    </row>
    <row r="50" spans="1:11" ht="12.75">
      <c r="A50" t="s">
        <v>121</v>
      </c>
      <c r="B50">
        <v>0.9147166768601291</v>
      </c>
      <c r="C50">
        <v>49</v>
      </c>
      <c r="D50">
        <v>1947</v>
      </c>
      <c r="E50" t="s">
        <v>63</v>
      </c>
      <c r="F50" s="3">
        <v>31.4</v>
      </c>
      <c r="G50" t="s">
        <v>183</v>
      </c>
      <c r="H50" s="3">
        <v>43.965354330708664</v>
      </c>
      <c r="I50" s="6">
        <f t="shared" si="0"/>
        <v>0.14001705200862635</v>
      </c>
      <c r="J50" s="6">
        <v>0.114672</v>
      </c>
      <c r="K50" s="4">
        <v>-1.9002688888888886</v>
      </c>
    </row>
    <row r="51" spans="1:11" ht="12.75">
      <c r="A51" t="s">
        <v>116</v>
      </c>
      <c r="B51">
        <v>0.6438104433282925</v>
      </c>
      <c r="C51">
        <v>50</v>
      </c>
      <c r="D51">
        <v>1948</v>
      </c>
      <c r="E51" t="s">
        <v>64</v>
      </c>
      <c r="F51" s="3">
        <v>31.8</v>
      </c>
      <c r="G51" t="s">
        <v>168</v>
      </c>
      <c r="H51" s="3">
        <v>54.72283464566929</v>
      </c>
      <c r="I51" s="6">
        <f t="shared" si="0"/>
        <v>0.1720843856782053</v>
      </c>
      <c r="J51" s="6">
        <v>0.11995</v>
      </c>
      <c r="K51" s="4">
        <v>-1.6323688888888885</v>
      </c>
    </row>
    <row r="52" spans="1:11" ht="12.75">
      <c r="A52" t="s">
        <v>85</v>
      </c>
      <c r="B52">
        <v>0.07369092716078285</v>
      </c>
      <c r="C52">
        <v>51</v>
      </c>
      <c r="D52">
        <v>1949</v>
      </c>
      <c r="E52" t="s">
        <v>65</v>
      </c>
      <c r="F52" s="3">
        <v>31.6</v>
      </c>
      <c r="G52" t="s">
        <v>133</v>
      </c>
      <c r="H52" s="3">
        <v>42.99981923355025</v>
      </c>
      <c r="I52" s="6">
        <f t="shared" si="0"/>
        <v>0.13607537732136155</v>
      </c>
      <c r="J52" s="6">
        <v>0.12243</v>
      </c>
      <c r="K52" s="4">
        <v>-2.1287872340295277</v>
      </c>
    </row>
    <row r="53" spans="1:11" ht="12.75">
      <c r="A53" t="s">
        <v>122</v>
      </c>
      <c r="B53">
        <v>0.9299226460483567</v>
      </c>
      <c r="C53">
        <v>52</v>
      </c>
      <c r="D53">
        <v>1950</v>
      </c>
      <c r="E53" t="s">
        <v>66</v>
      </c>
      <c r="F53" s="3">
        <v>30.4</v>
      </c>
      <c r="G53" t="s">
        <v>184</v>
      </c>
      <c r="H53" s="3">
        <v>32.19448818897637</v>
      </c>
      <c r="I53" s="6">
        <f t="shared" si="0"/>
        <v>0.10590292167426438</v>
      </c>
      <c r="J53" s="6">
        <v>0.12287999999999999</v>
      </c>
      <c r="K53" s="4">
        <v>-2.473098888888888</v>
      </c>
    </row>
    <row r="54" spans="1:11" ht="12.75">
      <c r="A54" t="s">
        <v>14</v>
      </c>
      <c r="B54">
        <v>0.9816338409114147</v>
      </c>
      <c r="C54">
        <v>53</v>
      </c>
      <c r="D54">
        <v>1951</v>
      </c>
      <c r="E54" t="s">
        <v>67</v>
      </c>
      <c r="F54" s="3">
        <v>31.3</v>
      </c>
      <c r="G54" t="s">
        <v>189</v>
      </c>
      <c r="H54" s="3">
        <v>29.07637795275591</v>
      </c>
      <c r="I54" s="6">
        <f t="shared" si="0"/>
        <v>0.0928957762068879</v>
      </c>
      <c r="J54" s="6">
        <v>0.122503</v>
      </c>
      <c r="K54" s="4">
        <v>-2.7643388888888882</v>
      </c>
    </row>
    <row r="55" spans="1:10" ht="12.75">
      <c r="A55" t="s">
        <v>126</v>
      </c>
      <c r="B55">
        <v>0.8372785910037805</v>
      </c>
      <c r="C55">
        <v>54</v>
      </c>
      <c r="D55">
        <v>1952</v>
      </c>
      <c r="E55" t="s">
        <v>68</v>
      </c>
      <c r="F55" s="3">
        <v>30.4</v>
      </c>
      <c r="J55" s="6">
        <v>0.12209400000000001</v>
      </c>
    </row>
    <row r="56" spans="1:11" ht="12.75">
      <c r="A56" t="s">
        <v>87</v>
      </c>
      <c r="B56">
        <v>0.12436924812876082</v>
      </c>
      <c r="C56">
        <v>55</v>
      </c>
      <c r="D56">
        <v>1953</v>
      </c>
      <c r="E56" t="s">
        <v>69</v>
      </c>
      <c r="F56" s="3">
        <v>30.8</v>
      </c>
      <c r="G56" t="s">
        <v>135</v>
      </c>
      <c r="H56" s="3">
        <v>47.88088931218191</v>
      </c>
      <c r="I56" s="6">
        <f t="shared" si="0"/>
        <v>0.15545743283175945</v>
      </c>
      <c r="J56" s="6">
        <v>0.121652</v>
      </c>
      <c r="K56" s="4">
        <v>-1.3783977517225492</v>
      </c>
    </row>
    <row r="57" spans="1:11" ht="12.75">
      <c r="A57" t="s">
        <v>8</v>
      </c>
      <c r="B57">
        <v>0.6417128725600441</v>
      </c>
      <c r="C57">
        <v>56</v>
      </c>
      <c r="D57">
        <v>1954</v>
      </c>
      <c r="E57" t="s">
        <v>70</v>
      </c>
      <c r="F57" s="3">
        <v>32.1</v>
      </c>
      <c r="G57" t="s">
        <v>167</v>
      </c>
      <c r="H57" s="3">
        <v>41.47086614173228</v>
      </c>
      <c r="I57" s="6">
        <f t="shared" si="0"/>
        <v>0.12919272941349622</v>
      </c>
      <c r="J57" s="6">
        <v>0.120645</v>
      </c>
      <c r="K57" s="4">
        <v>-1.4913188888888884</v>
      </c>
    </row>
    <row r="58" spans="1:11" ht="12.75">
      <c r="A58" t="s">
        <v>103</v>
      </c>
      <c r="B58">
        <v>0.47344841219267764</v>
      </c>
      <c r="C58">
        <v>57</v>
      </c>
      <c r="D58">
        <v>1955</v>
      </c>
      <c r="E58" t="s">
        <v>71</v>
      </c>
      <c r="F58" s="3">
        <v>30.4</v>
      </c>
      <c r="G58" t="s">
        <v>161</v>
      </c>
      <c r="H58" s="3">
        <v>34.92283464566929</v>
      </c>
      <c r="I58" s="6">
        <f t="shared" si="0"/>
        <v>0.11487774554496477</v>
      </c>
      <c r="J58" s="6">
        <v>0.119104</v>
      </c>
      <c r="K58" s="4">
        <v>-1.1429818888888885</v>
      </c>
    </row>
    <row r="59" spans="1:11" ht="12.75">
      <c r="A59" t="s">
        <v>123</v>
      </c>
      <c r="B59">
        <v>0.9481831442870705</v>
      </c>
      <c r="C59">
        <v>58</v>
      </c>
      <c r="D59">
        <v>1956</v>
      </c>
      <c r="E59" t="s">
        <v>72</v>
      </c>
      <c r="F59" s="3">
        <v>33.6</v>
      </c>
      <c r="G59" t="s">
        <v>185</v>
      </c>
      <c r="H59" s="3">
        <v>37.105511811023625</v>
      </c>
      <c r="I59" s="6">
        <f t="shared" si="0"/>
        <v>0.11043307086614172</v>
      </c>
      <c r="J59" s="6">
        <v>0.11737</v>
      </c>
      <c r="K59" s="4">
        <v>-0.9139168888888884</v>
      </c>
    </row>
    <row r="60" spans="1:11" ht="12.75">
      <c r="A60" t="s">
        <v>93</v>
      </c>
      <c r="B60">
        <v>0.317987043319496</v>
      </c>
      <c r="C60">
        <v>59</v>
      </c>
      <c r="D60">
        <v>1957</v>
      </c>
      <c r="E60" t="s">
        <v>73</v>
      </c>
      <c r="F60" s="3">
        <v>31.4</v>
      </c>
      <c r="G60" t="s">
        <v>146</v>
      </c>
      <c r="H60" s="3">
        <v>36.89048473967684</v>
      </c>
      <c r="I60" s="6">
        <f t="shared" si="0"/>
        <v>0.11748562019005364</v>
      </c>
      <c r="J60" s="6">
        <v>0.11571300000000001</v>
      </c>
      <c r="K60" s="4">
        <v>-1.7749251553789944</v>
      </c>
    </row>
    <row r="61" spans="1:11" ht="12.75">
      <c r="A61" t="s">
        <v>89</v>
      </c>
      <c r="B61">
        <v>0.1620794407703141</v>
      </c>
      <c r="C61">
        <v>60</v>
      </c>
      <c r="D61">
        <v>1958</v>
      </c>
      <c r="E61" t="s">
        <v>74</v>
      </c>
      <c r="F61" s="3">
        <v>33</v>
      </c>
      <c r="G61" t="s">
        <v>137</v>
      </c>
      <c r="H61" s="3">
        <v>34.53067105804858</v>
      </c>
      <c r="I61" s="6">
        <f t="shared" si="0"/>
        <v>0.10463839714560177</v>
      </c>
      <c r="J61" s="6">
        <v>0.11425199999999999</v>
      </c>
      <c r="K61" s="4">
        <v>-1.5188816853978668</v>
      </c>
    </row>
    <row r="62" spans="1:11" ht="12.75">
      <c r="A62" t="s">
        <v>128</v>
      </c>
      <c r="B62">
        <v>0.9935148052548679</v>
      </c>
      <c r="C62">
        <v>61</v>
      </c>
      <c r="D62">
        <v>1959</v>
      </c>
      <c r="E62" t="s">
        <v>75</v>
      </c>
      <c r="F62" s="3">
        <v>31.3</v>
      </c>
      <c r="G62" t="s">
        <v>190</v>
      </c>
      <c r="H62" s="3">
        <v>35.23464566929134</v>
      </c>
      <c r="I62" s="6">
        <f t="shared" si="0"/>
        <v>0.11257075293703302</v>
      </c>
      <c r="J62" s="6">
        <v>0.113062</v>
      </c>
      <c r="K62" s="4">
        <v>-1.6852688888888885</v>
      </c>
    </row>
    <row r="63" spans="1:11" ht="12.75">
      <c r="A63" t="s">
        <v>105</v>
      </c>
      <c r="B63">
        <v>0.5202294080576992</v>
      </c>
      <c r="C63">
        <v>62</v>
      </c>
      <c r="D63">
        <v>1960</v>
      </c>
      <c r="E63" t="s">
        <v>76</v>
      </c>
      <c r="F63" s="3">
        <v>30.8</v>
      </c>
      <c r="G63" t="s">
        <v>163</v>
      </c>
      <c r="H63" s="3">
        <v>36.24803149606299</v>
      </c>
      <c r="I63" s="6">
        <f t="shared" si="0"/>
        <v>0.11768841394825647</v>
      </c>
      <c r="J63" s="6">
        <v>0.112034</v>
      </c>
      <c r="K63" s="4">
        <v>-1.5743588888888884</v>
      </c>
    </row>
    <row r="64" spans="7:11" ht="12.75">
      <c r="G64" t="s">
        <v>195</v>
      </c>
      <c r="I64" s="6">
        <f>AVERAGE(I$15:I$24)</f>
        <v>0.034211170038489044</v>
      </c>
      <c r="K64" s="6">
        <f>AVERAGE(K$15:K$24)</f>
        <v>-0.969634744896883</v>
      </c>
    </row>
    <row r="65" spans="7:11" ht="12.75">
      <c r="G65" t="s">
        <v>196</v>
      </c>
      <c r="I65" s="6">
        <f>STDEV(I$15:I$24)</f>
        <v>0.005803441518808171</v>
      </c>
      <c r="K65" s="6">
        <f>STDEV(K$15:K$24)</f>
        <v>1.3862948314007688</v>
      </c>
    </row>
    <row r="66" spans="7:11" ht="12.75">
      <c r="G66" t="s">
        <v>197</v>
      </c>
      <c r="I66" s="6">
        <f>AVERAGE(I$2:I$14,I$25:I$32)</f>
        <v>0.03656958759391835</v>
      </c>
      <c r="K66" s="6">
        <f>AVERAGE(K$2:K$14,K$25:K$32)</f>
        <v>-1.5652058617516154</v>
      </c>
    </row>
    <row r="67" spans="7:11" ht="12.75">
      <c r="G67" t="s">
        <v>198</v>
      </c>
      <c r="I67" s="6">
        <f>STDEV(I$2:I$14,I$25:I$32)</f>
        <v>0.009008041820599465</v>
      </c>
      <c r="K67" s="6">
        <f>STDEV(K$2:K$14,K$25:K$32)</f>
        <v>0.8301577575703963</v>
      </c>
    </row>
    <row r="68" spans="7:11" ht="12.75">
      <c r="G68" t="s">
        <v>203</v>
      </c>
      <c r="I68" s="6">
        <f>AVERAGE(I$2:I$32)</f>
        <v>0.03578344840877525</v>
      </c>
      <c r="K68" s="6">
        <f>AVERAGE(K$2:K$32)</f>
        <v>-1.366682156133371</v>
      </c>
    </row>
    <row r="69" spans="7:11" ht="12.75">
      <c r="G69" t="s">
        <v>204</v>
      </c>
      <c r="I69" s="6">
        <f>STDEV(I$2:I$32)</f>
        <v>0.00805573649035014</v>
      </c>
      <c r="K69" s="6">
        <f>STDEV(K$2:K$32)</f>
        <v>1.062772822324764</v>
      </c>
    </row>
    <row r="70" spans="7:11" ht="12.75">
      <c r="G70" t="s">
        <v>202</v>
      </c>
      <c r="I70" s="6">
        <f>AVERAGE(I$46:I$55)</f>
        <v>0.11016409341194751</v>
      </c>
      <c r="K70" s="6">
        <f>AVERAGE(K$46:K$55)</f>
        <v>-2.277802002086256</v>
      </c>
    </row>
    <row r="71" spans="7:11" ht="12.75">
      <c r="G71" t="s">
        <v>199</v>
      </c>
      <c r="I71" s="6">
        <f>STDEV(I$46:I$55)</f>
        <v>0.03415304574730796</v>
      </c>
      <c r="K71" s="6">
        <f>STDEV(K$46:K$55)</f>
        <v>0.3709257442724591</v>
      </c>
    </row>
    <row r="72" spans="7:11" ht="12.75">
      <c r="G72" t="s">
        <v>200</v>
      </c>
      <c r="I72" s="6">
        <f>AVERAGE(I$33:I$45,I$56:I$63)</f>
        <v>0.08672914021034243</v>
      </c>
      <c r="K72" s="6">
        <f>AVERAGE(K$33:K$45,K$56:K$63)</f>
        <v>-1.6932914173617426</v>
      </c>
    </row>
    <row r="73" spans="7:11" ht="12.75">
      <c r="G73" t="s">
        <v>201</v>
      </c>
      <c r="I73" s="6">
        <f>STDEV(I$33:I$45,I$56:I$63)</f>
        <v>0.03325161655708216</v>
      </c>
      <c r="K73" s="6">
        <f>STDEV(K$33:K$45,K$56:K$63)</f>
        <v>0.6281342821737004</v>
      </c>
    </row>
    <row r="74" spans="7:11" ht="12.75">
      <c r="G74" t="s">
        <v>206</v>
      </c>
      <c r="I74" s="6">
        <f>AVERAGE(I$33:I$63)</f>
        <v>0.09375962617082396</v>
      </c>
      <c r="K74" s="6">
        <f>AVERAGE(K$33:K$63)</f>
        <v>-1.868644592779097</v>
      </c>
    </row>
    <row r="75" spans="7:11" ht="12.75">
      <c r="G75" t="s">
        <v>205</v>
      </c>
      <c r="I75" s="6">
        <f>STDEV(I$33:I$63)</f>
        <v>0.034693130415392265</v>
      </c>
      <c r="K75" s="6">
        <f>STDEV(K$33:K$63)</f>
        <v>0.6199041171680878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&amp;RPAA02A sample masses
for nitrogen determination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Laboratory of Tree-Ring Research</dc:creator>
  <cp:keywords/>
  <dc:description/>
  <cp:lastModifiedBy>Laboratory of Tree-Ring Research</cp:lastModifiedBy>
  <cp:lastPrinted>2003-08-19T17:28:20Z</cp:lastPrinted>
  <dcterms:created xsi:type="dcterms:W3CDTF">2003-06-17T20:55:18Z</dcterms:created>
  <dcterms:modified xsi:type="dcterms:W3CDTF">2003-08-19T17:36:52Z</dcterms:modified>
  <cp:category/>
  <cp:version/>
  <cp:contentType/>
  <cp:contentStatus/>
</cp:coreProperties>
</file>